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codeName="ThisWorkbook" hidePivotFieldList="1"/>
  <mc:AlternateContent xmlns:mc="http://schemas.openxmlformats.org/markup-compatibility/2006">
    <mc:Choice Requires="x15">
      <x15ac:absPath xmlns:x15ac="http://schemas.microsoft.com/office/spreadsheetml/2010/11/ac" url="P:\Trainer Reports\Original Forms---Trainer Dealer Reports\"/>
    </mc:Choice>
  </mc:AlternateContent>
  <xr:revisionPtr revIDLastSave="0" documentId="13_ncr:1_{E29F1F45-4CC9-4917-95D4-96F54768C9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ogress Goals" sheetId="32" r:id="rId1"/>
    <sheet name="Instructions" sheetId="33" r:id="rId2"/>
  </sheets>
  <definedNames>
    <definedName name="EmpID">#REF!</definedName>
    <definedName name="EmpNames">#REF!</definedName>
    <definedName name="GoalUnits">'Progress Goals'!$B$7</definedName>
    <definedName name="IneligibleUnits">#REF!</definedName>
    <definedName name="MTDUnits">'Progress Goals'!#REF!</definedName>
    <definedName name="_xlnm.Print_Area" localSheetId="0">'Progress Goals'!$A$1:$I$30</definedName>
    <definedName name="ReportDate">+#REF!</definedName>
    <definedName name="SalesMonth">#REF!</definedName>
    <definedName name="StoreName">#REF!</definedName>
    <definedName name="TotalUni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32" l="1"/>
  <c r="F27" i="32"/>
  <c r="G29" i="32"/>
  <c r="G28" i="32"/>
  <c r="F26" i="32" s="1"/>
  <c r="G27" i="32"/>
  <c r="G26" i="32"/>
  <c r="G11" i="32"/>
  <c r="G12" i="32"/>
  <c r="G13" i="32"/>
  <c r="G14" i="32"/>
  <c r="G15" i="32"/>
  <c r="G16" i="32"/>
  <c r="G17" i="32"/>
  <c r="G18" i="32"/>
  <c r="G19" i="32"/>
  <c r="G20" i="32"/>
  <c r="G21" i="32"/>
  <c r="G10" i="32"/>
  <c r="G9" i="32"/>
  <c r="I20" i="32"/>
  <c r="I21" i="32"/>
  <c r="I19" i="32"/>
  <c r="I10" i="32"/>
  <c r="I11" i="32"/>
  <c r="I12" i="32"/>
  <c r="I13" i="32"/>
  <c r="I14" i="32"/>
  <c r="I15" i="32"/>
  <c r="I16" i="32"/>
  <c r="I17" i="32"/>
  <c r="I18" i="32"/>
  <c r="I9" i="32"/>
  <c r="F22" i="32"/>
  <c r="F23" i="32" s="1"/>
  <c r="B13" i="32"/>
  <c r="F24" i="32" l="1"/>
  <c r="B18" i="32"/>
  <c r="C18" i="32" s="1"/>
  <c r="B17" i="32"/>
  <c r="C17" i="32" s="1"/>
  <c r="B16" i="32"/>
  <c r="C16" i="32" s="1"/>
  <c r="B15" i="32"/>
  <c r="C15" i="32" s="1"/>
  <c r="B14" i="32"/>
  <c r="C14" i="32" s="1"/>
  <c r="C13" i="32"/>
  <c r="B12" i="32"/>
  <c r="C12" i="32" s="1"/>
  <c r="B11" i="32"/>
  <c r="C11" i="32" s="1"/>
  <c r="B10" i="32"/>
  <c r="B9" i="32"/>
  <c r="B19" i="32" l="1"/>
  <c r="C19" i="32" s="1"/>
  <c r="C9" i="32"/>
  <c r="B21" i="32"/>
  <c r="C21" i="32" s="1"/>
  <c r="B20" i="32"/>
  <c r="C20" i="32" s="1"/>
  <c r="C10" i="32"/>
  <c r="B24" i="32"/>
  <c r="B22" i="32" l="1"/>
  <c r="B23" i="32" s="1"/>
  <c r="C27" i="32"/>
  <c r="C28" i="32"/>
  <c r="C26" i="32"/>
  <c r="C29" i="32" l="1"/>
  <c r="B26" i="32"/>
  <c r="B27" i="32"/>
  <c r="B28" i="32" l="1"/>
</calcChain>
</file>

<file path=xl/sharedStrings.xml><?xml version="1.0" encoding="utf-8"?>
<sst xmlns="http://schemas.openxmlformats.org/spreadsheetml/2006/main" count="47" uniqueCount="46">
  <si>
    <t>Goal</t>
  </si>
  <si>
    <t>Index</t>
  </si>
  <si>
    <t>Reserve</t>
  </si>
  <si>
    <t>VSA</t>
  </si>
  <si>
    <t>T&amp;W</t>
  </si>
  <si>
    <t>Other5</t>
  </si>
  <si>
    <t>Other6</t>
  </si>
  <si>
    <t>Other7</t>
  </si>
  <si>
    <t>GAP</t>
  </si>
  <si>
    <t>AH</t>
  </si>
  <si>
    <t>CL</t>
  </si>
  <si>
    <t xml:space="preserve">Total </t>
  </si>
  <si>
    <t>Products Per Retail Unit</t>
  </si>
  <si>
    <t>Number of 
Products Sold</t>
  </si>
  <si>
    <t>Total Income 
By Product</t>
  </si>
  <si>
    <t>Average 
Per Copy</t>
  </si>
  <si>
    <t>Penetration 
Percentage</t>
  </si>
  <si>
    <t>Number of Units</t>
  </si>
  <si>
    <t>F&amp;I MANAGER NAME</t>
  </si>
  <si>
    <t>DEALERSHIP</t>
  </si>
  <si>
    <t>Goal Sheet</t>
  </si>
  <si>
    <t>Products (cannot change/move Reserve, GAP, AH, CL)</t>
  </si>
  <si>
    <t xml:space="preserve">Product </t>
  </si>
  <si>
    <t>Reserve Income</t>
  </si>
  <si>
    <t>Product Income</t>
  </si>
  <si>
    <t>Total Income</t>
  </si>
  <si>
    <t>$PRU</t>
  </si>
  <si>
    <t xml:space="preserve">Fill in </t>
  </si>
  <si>
    <t>Dealership Name</t>
  </si>
  <si>
    <t xml:space="preserve">F&amp;I Mgr's Name </t>
  </si>
  <si>
    <t>Month from Drop Down List</t>
  </si>
  <si>
    <t>Fill in the "Goal" Penetration Percentage</t>
  </si>
  <si>
    <t>Fill in the "Goal" Average Per Copy</t>
  </si>
  <si>
    <t>Fill in "Goal" Estimated Number of Units (you are simply estimating)</t>
  </si>
  <si>
    <t>Highlighted Blue sections</t>
  </si>
  <si>
    <t>Crystal Fusion</t>
  </si>
  <si>
    <t>Environmental Protection</t>
  </si>
  <si>
    <t>Maintenance</t>
  </si>
  <si>
    <t>Scotchgard Paint Protect</t>
  </si>
  <si>
    <t>F&amp;I Manager</t>
  </si>
  <si>
    <t>Goals</t>
  </si>
  <si>
    <t>Actual</t>
  </si>
  <si>
    <t>Actual Average Per Copy</t>
  </si>
  <si>
    <t>Actual Penetration Percentage</t>
  </si>
  <si>
    <t>Actual # of Products Sold</t>
  </si>
  <si>
    <t>Total Income By 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</si>
</sst>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  <numFmt numFmtId="177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6"/>
      <color theme="3" tint="-0.249977111117893"/>
      <name val="Calibri"/>
      <family val="2"/>
      <scheme val="minor"/>
    </font>
    <font>
      <b/>
      <u val="singleAccounting"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2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6"/>
      <color theme="3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theme="0" tint="-0.14999847407452621"/>
      </patternFill>
    </fill>
    <fill>
      <patternFill patternType="solid">
        <fgColor theme="6" tint="0.79998168889431442"/>
        <bgColor theme="0" tint="-0.14999847407452621"/>
      </patternFill>
    </fill>
    <fill>
      <patternFill patternType="solid">
        <fgColor theme="6" tint="0.59999389629810485"/>
        <bgColor theme="0" tint="-0.1499984740745262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ck">
        <color theme="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14996795556505021"/>
      </right>
      <top/>
      <bottom style="thick">
        <color theme="4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theme="2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/>
    <xf numFmtId="44" fontId="5" fillId="0" borderId="0" applyFont="0" applyFill="0" applyBorder="0" applyAlignment="0" applyProtection="0"/>
  </cellStyleXfs>
  <cellXfs count="77">
    <xf numFmtId="0" fontId="0" fillId="0" borderId="0" xfId="0"/>
    <xf numFmtId="0" fontId="0" fillId="3" borderId="0" xfId="0" applyFill="1"/>
    <xf numFmtId="0" fontId="3" fillId="0" borderId="1" xfId="0" applyFont="1" applyBorder="1" applyAlignment="1">
      <alignment horizontal="left"/>
    </xf>
    <xf numFmtId="0" fontId="2" fillId="0" borderId="1" xfId="0" applyFont="1" applyBorder="1"/>
    <xf numFmtId="0" fontId="0" fillId="2" borderId="0" xfId="0" applyFill="1"/>
    <xf numFmtId="0" fontId="0" fillId="0" borderId="0" xfId="0" applyAlignment="1">
      <alignment horizontal="center"/>
    </xf>
    <xf numFmtId="0" fontId="0" fillId="4" borderId="0" xfId="0" applyFill="1"/>
    <xf numFmtId="0" fontId="7" fillId="5" borderId="0" xfId="0" applyFont="1" applyFill="1" applyAlignment="1">
      <alignment horizontal="center" wrapText="1"/>
    </xf>
    <xf numFmtId="0" fontId="7" fillId="6" borderId="0" xfId="0" applyFont="1" applyFill="1" applyAlignment="1">
      <alignment horizontal="center" wrapText="1"/>
    </xf>
    <xf numFmtId="164" fontId="0" fillId="4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6" fillId="2" borderId="2" xfId="0" applyFont="1" applyFill="1" applyBorder="1"/>
    <xf numFmtId="1" fontId="0" fillId="4" borderId="0" xfId="1" applyNumberFormat="1" applyFont="1" applyFill="1" applyBorder="1" applyAlignment="1">
      <alignment horizontal="center"/>
    </xf>
    <xf numFmtId="1" fontId="0" fillId="0" borderId="0" xfId="1" applyNumberFormat="1" applyFont="1" applyAlignment="1">
      <alignment horizontal="center"/>
    </xf>
    <xf numFmtId="1" fontId="0" fillId="4" borderId="0" xfId="1" applyNumberFormat="1" applyFont="1" applyFill="1" applyAlignment="1">
      <alignment horizontal="center"/>
    </xf>
    <xf numFmtId="0" fontId="0" fillId="6" borderId="0" xfId="0" applyFill="1"/>
    <xf numFmtId="0" fontId="8" fillId="2" borderId="4" xfId="0" quotePrefix="1" applyFont="1" applyFill="1" applyBorder="1" applyAlignment="1" applyProtection="1">
      <alignment horizontal="left"/>
      <protection locked="0"/>
    </xf>
    <xf numFmtId="0" fontId="10" fillId="0" borderId="0" xfId="3"/>
    <xf numFmtId="0" fontId="10" fillId="0" borderId="8" xfId="3" applyBorder="1"/>
    <xf numFmtId="0" fontId="10" fillId="0" borderId="9" xfId="3" applyBorder="1"/>
    <xf numFmtId="0" fontId="10" fillId="0" borderId="10" xfId="3" applyBorder="1"/>
    <xf numFmtId="0" fontId="10" fillId="0" borderId="11" xfId="3" applyBorder="1"/>
    <xf numFmtId="0" fontId="10" fillId="0" borderId="12" xfId="3" applyBorder="1"/>
    <xf numFmtId="0" fontId="8" fillId="7" borderId="4" xfId="0" quotePrefix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4" borderId="0" xfId="0" applyFill="1" applyProtection="1">
      <protection locked="0"/>
    </xf>
    <xf numFmtId="0" fontId="1" fillId="5" borderId="0" xfId="0" applyFont="1" applyFill="1" applyAlignment="1">
      <alignment horizontal="left"/>
    </xf>
    <xf numFmtId="0" fontId="9" fillId="11" borderId="3" xfId="0" applyFont="1" applyFill="1" applyBorder="1"/>
    <xf numFmtId="0" fontId="9" fillId="11" borderId="3" xfId="0" applyFont="1" applyFill="1" applyBorder="1" applyAlignment="1">
      <alignment horizontal="center"/>
    </xf>
    <xf numFmtId="0" fontId="9" fillId="12" borderId="0" xfId="0" applyFont="1" applyFill="1"/>
    <xf numFmtId="2" fontId="9" fillId="12" borderId="0" xfId="1" applyNumberFormat="1" applyFont="1" applyFill="1" applyAlignment="1">
      <alignment horizontal="center"/>
    </xf>
    <xf numFmtId="0" fontId="9" fillId="11" borderId="0" xfId="0" applyFont="1" applyFill="1"/>
    <xf numFmtId="165" fontId="9" fillId="11" borderId="0" xfId="0" applyNumberFormat="1" applyFont="1" applyFill="1" applyAlignment="1">
      <alignment horizontal="center"/>
    </xf>
    <xf numFmtId="0" fontId="7" fillId="11" borderId="0" xfId="0" applyFont="1" applyFill="1"/>
    <xf numFmtId="9" fontId="7" fillId="11" borderId="0" xfId="2" applyFont="1" applyFill="1" applyAlignment="1" applyProtection="1">
      <alignment horizontal="center"/>
    </xf>
    <xf numFmtId="164" fontId="7" fillId="11" borderId="0" xfId="0" applyNumberFormat="1" applyFont="1" applyFill="1" applyAlignment="1">
      <alignment horizontal="left"/>
    </xf>
    <xf numFmtId="9" fontId="7" fillId="11" borderId="0" xfId="0" applyNumberFormat="1" applyFont="1" applyFill="1" applyAlignment="1">
      <alignment horizontal="center"/>
    </xf>
    <xf numFmtId="0" fontId="0" fillId="11" borderId="0" xfId="0" applyFill="1"/>
    <xf numFmtId="1" fontId="0" fillId="10" borderId="0" xfId="1" applyNumberFormat="1" applyFont="1" applyFill="1" applyAlignment="1">
      <alignment horizontal="center"/>
    </xf>
    <xf numFmtId="166" fontId="0" fillId="13" borderId="0" xfId="0" applyNumberFormat="1" applyFill="1" applyAlignment="1" applyProtection="1">
      <alignment horizontal="center"/>
      <protection locked="0"/>
    </xf>
    <xf numFmtId="166" fontId="0" fillId="9" borderId="0" xfId="0" applyNumberFormat="1" applyFill="1" applyAlignment="1" applyProtection="1">
      <alignment horizontal="center"/>
      <protection locked="0"/>
    </xf>
    <xf numFmtId="165" fontId="0" fillId="14" borderId="14" xfId="2" applyNumberFormat="1" applyFont="1" applyFill="1" applyBorder="1" applyAlignment="1" applyProtection="1">
      <alignment horizontal="center"/>
      <protection locked="0"/>
    </xf>
    <xf numFmtId="165" fontId="0" fillId="15" borderId="14" xfId="2" applyNumberFormat="1" applyFont="1" applyFill="1" applyBorder="1" applyAlignment="1" applyProtection="1">
      <alignment horizontal="center"/>
      <protection locked="0"/>
    </xf>
    <xf numFmtId="165" fontId="0" fillId="14" borderId="13" xfId="2" applyNumberFormat="1" applyFont="1" applyFill="1" applyBorder="1" applyAlignment="1" applyProtection="1">
      <alignment horizontal="center"/>
      <protection locked="0"/>
    </xf>
    <xf numFmtId="0" fontId="13" fillId="11" borderId="5" xfId="3" applyFont="1" applyFill="1" applyBorder="1"/>
    <xf numFmtId="0" fontId="14" fillId="11" borderId="6" xfId="3" applyFont="1" applyFill="1" applyBorder="1"/>
    <xf numFmtId="0" fontId="14" fillId="11" borderId="7" xfId="3" applyFont="1" applyFill="1" applyBorder="1"/>
    <xf numFmtId="1" fontId="0" fillId="0" borderId="0" xfId="0" applyNumberFormat="1" applyAlignment="1">
      <alignment horizontal="center"/>
    </xf>
    <xf numFmtId="1" fontId="15" fillId="0" borderId="0" xfId="0" applyNumberFormat="1" applyFont="1" applyAlignment="1" applyProtection="1">
      <alignment horizontal="left"/>
      <protection locked="0"/>
    </xf>
    <xf numFmtId="0" fontId="13" fillId="0" borderId="0" xfId="3" applyFont="1"/>
    <xf numFmtId="0" fontId="14" fillId="0" borderId="0" xfId="3" applyFont="1"/>
    <xf numFmtId="0" fontId="2" fillId="0" borderId="0" xfId="0" applyFont="1"/>
    <xf numFmtId="0" fontId="4" fillId="6" borderId="0" xfId="0" quotePrefix="1" applyFont="1" applyFill="1" applyAlignment="1">
      <alignment horizontal="center"/>
    </xf>
    <xf numFmtId="0" fontId="12" fillId="8" borderId="0" xfId="0" applyFont="1" applyFill="1" applyProtection="1">
      <protection locked="0"/>
    </xf>
    <xf numFmtId="0" fontId="11" fillId="9" borderId="0" xfId="0" applyFont="1" applyFill="1" applyProtection="1">
      <protection locked="0"/>
    </xf>
    <xf numFmtId="0" fontId="11" fillId="0" borderId="0" xfId="0" applyFont="1" applyProtection="1">
      <protection locked="0"/>
    </xf>
    <xf numFmtId="0" fontId="0" fillId="16" borderId="0" xfId="0" applyFill="1"/>
    <xf numFmtId="0" fontId="7" fillId="16" borderId="0" xfId="0" applyFont="1" applyFill="1" applyAlignment="1">
      <alignment horizontal="center" wrapText="1"/>
    </xf>
    <xf numFmtId="0" fontId="0" fillId="0" borderId="0" xfId="0" applyFill="1"/>
    <xf numFmtId="0" fontId="1" fillId="16" borderId="15" xfId="0" quotePrefix="1" applyFont="1" applyFill="1" applyBorder="1" applyAlignment="1">
      <alignment horizontal="center"/>
    </xf>
    <xf numFmtId="44" fontId="0" fillId="4" borderId="0" xfId="4" applyFont="1" applyFill="1" applyBorder="1" applyAlignment="1">
      <alignment horizontal="center"/>
    </xf>
    <xf numFmtId="44" fontId="0" fillId="0" borderId="0" xfId="4" applyFont="1" applyAlignment="1">
      <alignment horizontal="center"/>
    </xf>
    <xf numFmtId="1" fontId="0" fillId="4" borderId="0" xfId="1" applyNumberFormat="1" applyFont="1" applyFill="1" applyBorder="1" applyAlignment="1" applyProtection="1">
      <alignment horizontal="center"/>
      <protection locked="0"/>
    </xf>
    <xf numFmtId="1" fontId="0" fillId="0" borderId="0" xfId="1" applyNumberFormat="1" applyFont="1" applyAlignment="1" applyProtection="1">
      <alignment horizontal="center"/>
      <protection locked="0"/>
    </xf>
    <xf numFmtId="1" fontId="0" fillId="4" borderId="0" xfId="1" applyNumberFormat="1" applyFont="1" applyFill="1" applyAlignment="1" applyProtection="1">
      <alignment horizontal="center"/>
      <protection locked="0"/>
    </xf>
    <xf numFmtId="1" fontId="0" fillId="10" borderId="0" xfId="1" applyNumberFormat="1" applyFont="1" applyFill="1" applyAlignment="1" applyProtection="1">
      <alignment horizontal="center"/>
      <protection locked="0"/>
    </xf>
    <xf numFmtId="44" fontId="0" fillId="17" borderId="0" xfId="4" applyFont="1" applyFill="1" applyProtection="1">
      <protection locked="0"/>
    </xf>
    <xf numFmtId="9" fontId="0" fillId="18" borderId="0" xfId="2" applyFont="1" applyFill="1" applyProtection="1">
      <protection locked="0"/>
    </xf>
    <xf numFmtId="0" fontId="7" fillId="16" borderId="0" xfId="0" applyFont="1" applyFill="1" applyProtection="1"/>
    <xf numFmtId="2" fontId="7" fillId="16" borderId="0" xfId="0" applyNumberFormat="1" applyFont="1" applyFill="1" applyProtection="1"/>
    <xf numFmtId="9" fontId="7" fillId="16" borderId="0" xfId="0" applyNumberFormat="1" applyFont="1" applyFill="1" applyProtection="1"/>
    <xf numFmtId="0" fontId="0" fillId="0" borderId="0" xfId="0" applyProtection="1"/>
    <xf numFmtId="9" fontId="7" fillId="16" borderId="0" xfId="2" applyFont="1" applyFill="1" applyProtection="1"/>
    <xf numFmtId="44" fontId="7" fillId="16" borderId="0" xfId="0" applyNumberFormat="1" applyFont="1" applyFill="1" applyProtection="1"/>
    <xf numFmtId="177" fontId="7" fillId="16" borderId="0" xfId="4" applyNumberFormat="1" applyFont="1" applyFill="1" applyProtection="1"/>
    <xf numFmtId="177" fontId="7" fillId="16" borderId="0" xfId="0" applyNumberFormat="1" applyFont="1" applyFill="1" applyProtection="1"/>
    <xf numFmtId="0" fontId="0" fillId="7" borderId="0" xfId="0" applyFill="1" applyProtection="1">
      <protection locked="0"/>
    </xf>
  </cellXfs>
  <cellStyles count="5">
    <cellStyle name="Comma" xfId="1" builtinId="3"/>
    <cellStyle name="Currency" xfId="4" builtinId="4"/>
    <cellStyle name="Normal" xfId="0" builtinId="0"/>
    <cellStyle name="Normal 2" xfId="3" xr:uid="{00000000-0005-0000-0000-000002000000}"/>
    <cellStyle name="Percent" xfId="2" builtinId="5"/>
  </cellStyles>
  <dxfs count="16">
    <dxf>
      <font>
        <strike val="0"/>
        <color theme="0"/>
      </font>
      <fill>
        <patternFill>
          <bgColor theme="4"/>
        </patternFill>
      </fill>
    </dxf>
    <dxf>
      <border>
        <top style="thin">
          <color theme="3" tint="-0.24994659260841701"/>
        </top>
        <bottom style="double">
          <color theme="3" tint="-0.24994659260841701"/>
        </bottom>
        <vertical/>
      </border>
    </dxf>
    <dxf>
      <font>
        <b/>
        <i val="0"/>
        <color theme="2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-0.24994659260841701"/>
        </patternFill>
      </fill>
    </dxf>
    <dxf>
      <border>
        <top style="thin">
          <color theme="1" tint="0.499984740745262"/>
        </top>
        <bottom style="thin">
          <color theme="1" tint="0.499984740745262"/>
        </bottom>
      </border>
    </dxf>
    <dxf>
      <border>
        <top style="thin">
          <color theme="1" tint="0.499984740745262"/>
        </top>
        <bottom style="thin">
          <color theme="1" tint="0.499984740745262"/>
        </bottom>
      </border>
    </dxf>
    <dxf>
      <font>
        <b/>
        <color theme="1" tint="0.499984740745262"/>
      </font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ill>
        <patternFill patternType="solid">
          <fgColor theme="0" tint="-0.14999847407452621"/>
          <bgColor theme="0" tint="-0.14999847407452621"/>
        </patternFill>
      </fill>
      <border>
        <top style="thin">
          <color theme="0" tint="-0.34998626667073579"/>
        </top>
        <bottom style="thin">
          <color theme="0" tint="-0.34998626667073579"/>
        </bottom>
      </border>
    </dxf>
    <dxf>
      <font>
        <b/>
        <color theme="1"/>
      </font>
      <fill>
        <patternFill patternType="solid">
          <fgColor theme="0"/>
          <bgColor theme="0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/>
        <strike val="0"/>
        <color theme="0"/>
      </font>
      <fill>
        <patternFill>
          <bgColor theme="3" tint="-0.24994659260841701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color theme="1"/>
      </font>
      <border>
        <horizontal style="thin">
          <color theme="0" tint="-0.14999847407452621"/>
        </horizontal>
      </border>
    </dxf>
  </dxfs>
  <tableStyles count="5" defaultTableStyle="TableStyleMedium2" defaultPivotStyle="PivotStyleLight16">
    <tableStyle name="PivotStyleLight1 2" table="0" count="11" xr9:uid="{00000000-0011-0000-FFFF-FFFF00000000}">
      <tableStyleElement type="wholeTable" dxfId="15"/>
      <tableStyleElement type="headerRow" dxfId="14"/>
      <tableStyleElement type="totalRow" dxfId="13"/>
      <tableStyleElement type="firstRowStripe" dxfId="12"/>
      <tableStyleElement type="firstColumnStripe" dxfId="11"/>
      <tableStyleElement type="firstSubtotalRow" dxfId="10"/>
      <tableStyleElement type="secondSubtotalRow" dxfId="9"/>
      <tableStyleElement type="firstRowSubheading" dxfId="8"/>
      <tableStyleElement type="secondRowSubheading" dxfId="7"/>
      <tableStyleElement type="pageFieldLabels" dxfId="6"/>
      <tableStyleElement type="pageFieldValues" dxfId="5"/>
    </tableStyle>
    <tableStyle name="PivotTable Style 1" table="0" count="1" xr9:uid="{00000000-0011-0000-FFFF-FFFF01000000}">
      <tableStyleElement type="headerRow" dxfId="4"/>
    </tableStyle>
    <tableStyle name="PivotTable Style 2" table="0" count="1" xr9:uid="{00000000-0011-0000-FFFF-FFFF02000000}">
      <tableStyleElement type="headerRow" dxfId="3"/>
    </tableStyle>
    <tableStyle name="PivotTable Style 3" table="0" count="2" xr9:uid="{00000000-0011-0000-FFFF-FFFF03000000}">
      <tableStyleElement type="headerRow" dxfId="2"/>
      <tableStyleElement type="totalRow" dxfId="1"/>
    </tableStyle>
    <tableStyle name="PivotTable Style 4" table="0" count="1" xr9:uid="{00000000-0011-0000-FFFF-FFFF04000000}">
      <tableStyleElement type="headerRow" dxfId="0"/>
    </tableStyle>
  </tableStyles>
  <colors>
    <mruColors>
      <color rgb="FFFFFF99"/>
      <color rgb="FF499B3B"/>
      <color rgb="FF55B5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0308A"/>
      </a:dk2>
      <a:lt2>
        <a:srgbClr val="FFFFFF"/>
      </a:lt2>
      <a:accent1>
        <a:srgbClr val="10308A"/>
      </a:accent1>
      <a:accent2>
        <a:srgbClr val="4F9E3C"/>
      </a:accent2>
      <a:accent3>
        <a:srgbClr val="436EE9"/>
      </a:accent3>
      <a:accent4>
        <a:srgbClr val="8ECF7F"/>
      </a:accent4>
      <a:accent5>
        <a:srgbClr val="6ADAFA"/>
      </a:accent5>
      <a:accent6>
        <a:srgbClr val="B6DFAC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29"/>
  <sheetViews>
    <sheetView showGridLines="0" tabSelected="1" view="pageLayout" zoomScale="90" zoomScaleNormal="90" zoomScalePageLayoutView="90" workbookViewId="0">
      <selection activeCell="D10" sqref="D10"/>
    </sheetView>
  </sheetViews>
  <sheetFormatPr defaultRowHeight="15" x14ac:dyDescent="0.25"/>
  <cols>
    <col min="1" max="1" width="22.42578125" customWidth="1"/>
    <col min="2" max="5" width="18.140625" customWidth="1"/>
    <col min="6" max="6" width="16.140625" customWidth="1"/>
    <col min="7" max="7" width="15.42578125" customWidth="1"/>
    <col min="8" max="9" width="18.5703125" customWidth="1"/>
    <col min="10" max="15" width="43.7109375" style="1" customWidth="1"/>
    <col min="16" max="16" width="16.5703125" customWidth="1"/>
  </cols>
  <sheetData>
    <row r="1" spans="1:16" ht="33" customHeight="1" thickBot="1" x14ac:dyDescent="0.55000000000000004">
      <c r="A1" s="2" t="s">
        <v>40</v>
      </c>
      <c r="B1" s="3"/>
      <c r="C1" s="3"/>
      <c r="D1" s="3"/>
      <c r="E1" s="3"/>
      <c r="F1" s="51"/>
      <c r="G1" s="51"/>
      <c r="H1" s="51"/>
      <c r="I1" s="51"/>
    </row>
    <row r="2" spans="1:16" ht="18.75" customHeight="1" thickTop="1" x14ac:dyDescent="0.35">
      <c r="A2" s="48">
        <v>2023</v>
      </c>
    </row>
    <row r="3" spans="1:16" ht="18.75" x14ac:dyDescent="0.3">
      <c r="A3" t="s">
        <v>19</v>
      </c>
      <c r="B3" s="53" t="s">
        <v>28</v>
      </c>
      <c r="C3" s="53"/>
    </row>
    <row r="4" spans="1:16" ht="15.75" x14ac:dyDescent="0.25">
      <c r="A4" t="s">
        <v>18</v>
      </c>
      <c r="B4" s="54" t="s">
        <v>39</v>
      </c>
      <c r="C4" s="55"/>
    </row>
    <row r="5" spans="1:16" ht="9.75" customHeight="1" x14ac:dyDescent="0.25">
      <c r="B5" s="5"/>
    </row>
    <row r="6" spans="1:16" ht="18" thickBot="1" x14ac:dyDescent="0.45">
      <c r="A6" s="15"/>
      <c r="B6" s="52" t="s">
        <v>0</v>
      </c>
      <c r="C6" s="52"/>
      <c r="D6" s="52"/>
      <c r="E6" s="52"/>
      <c r="F6" s="59" t="s">
        <v>41</v>
      </c>
      <c r="G6" s="59"/>
      <c r="H6" s="59"/>
      <c r="I6" s="59"/>
    </row>
    <row r="7" spans="1:16" s="4" customFormat="1" ht="15.75" thickBot="1" x14ac:dyDescent="0.3">
      <c r="A7" s="11" t="s">
        <v>17</v>
      </c>
      <c r="B7" s="23">
        <v>40</v>
      </c>
      <c r="C7" s="16"/>
      <c r="D7" s="16"/>
      <c r="E7" s="16"/>
      <c r="F7" s="76">
        <v>52</v>
      </c>
      <c r="G7" s="58"/>
      <c r="H7" s="58"/>
      <c r="J7" s="1"/>
      <c r="K7" s="1"/>
      <c r="L7" s="1"/>
      <c r="M7" s="1"/>
      <c r="N7" s="1"/>
      <c r="O7" s="1"/>
    </row>
    <row r="8" spans="1:16" ht="30" x14ac:dyDescent="0.25">
      <c r="A8" s="26" t="s">
        <v>22</v>
      </c>
      <c r="B8" s="7" t="s">
        <v>13</v>
      </c>
      <c r="C8" s="8" t="s">
        <v>14</v>
      </c>
      <c r="D8" s="7" t="s">
        <v>15</v>
      </c>
      <c r="E8" s="8" t="s">
        <v>16</v>
      </c>
      <c r="F8" s="57" t="s">
        <v>44</v>
      </c>
      <c r="G8" s="57" t="s">
        <v>45</v>
      </c>
      <c r="H8" s="57" t="s">
        <v>42</v>
      </c>
      <c r="I8" s="57" t="s">
        <v>43</v>
      </c>
    </row>
    <row r="9" spans="1:16" ht="18" customHeight="1" x14ac:dyDescent="0.25">
      <c r="A9" s="6" t="s">
        <v>2</v>
      </c>
      <c r="B9" s="12">
        <f t="shared" ref="B9:B18" si="0">+E9*GoalUnits</f>
        <v>30</v>
      </c>
      <c r="C9" s="9">
        <f>+B9*D9</f>
        <v>7500</v>
      </c>
      <c r="D9" s="39">
        <v>250</v>
      </c>
      <c r="E9" s="41">
        <v>0.75</v>
      </c>
      <c r="F9" s="62">
        <v>33</v>
      </c>
      <c r="G9" s="60">
        <f>H9*F9</f>
        <v>7425</v>
      </c>
      <c r="H9" s="66">
        <v>225</v>
      </c>
      <c r="I9" s="67">
        <f>F9/$F$7</f>
        <v>0.63461538461538458</v>
      </c>
    </row>
    <row r="10" spans="1:16" ht="18" customHeight="1" x14ac:dyDescent="0.25">
      <c r="A10" s="24" t="s">
        <v>3</v>
      </c>
      <c r="B10" s="13">
        <f t="shared" si="0"/>
        <v>20</v>
      </c>
      <c r="C10" s="10">
        <f t="shared" ref="C10:C21" si="1">+B10*D10</f>
        <v>28000</v>
      </c>
      <c r="D10" s="40">
        <v>1400</v>
      </c>
      <c r="E10" s="42">
        <v>0.5</v>
      </c>
      <c r="F10" s="63">
        <v>18</v>
      </c>
      <c r="G10" s="61">
        <f>H10*F10</f>
        <v>21960</v>
      </c>
      <c r="H10" s="66">
        <v>1220</v>
      </c>
      <c r="I10" s="67">
        <f>F10/$F$7</f>
        <v>0.34615384615384615</v>
      </c>
    </row>
    <row r="11" spans="1:16" ht="18" customHeight="1" x14ac:dyDescent="0.25">
      <c r="A11" s="25" t="s">
        <v>36</v>
      </c>
      <c r="B11" s="14">
        <f t="shared" si="0"/>
        <v>8</v>
      </c>
      <c r="C11" s="9">
        <f t="shared" si="1"/>
        <v>2400</v>
      </c>
      <c r="D11" s="39">
        <v>300</v>
      </c>
      <c r="E11" s="41">
        <v>0.2</v>
      </c>
      <c r="F11" s="64">
        <v>8</v>
      </c>
      <c r="G11" s="60">
        <f t="shared" ref="G11:G21" si="2">H11*F11</f>
        <v>2640</v>
      </c>
      <c r="H11" s="66">
        <v>330</v>
      </c>
      <c r="I11" s="67">
        <f>F11/$F$7</f>
        <v>0.15384615384615385</v>
      </c>
    </row>
    <row r="12" spans="1:16" ht="18" customHeight="1" x14ac:dyDescent="0.25">
      <c r="A12" s="24" t="s">
        <v>4</v>
      </c>
      <c r="B12" s="13">
        <f t="shared" si="0"/>
        <v>8</v>
      </c>
      <c r="C12" s="10">
        <f t="shared" si="1"/>
        <v>2800</v>
      </c>
      <c r="D12" s="40">
        <v>350</v>
      </c>
      <c r="E12" s="42">
        <v>0.2</v>
      </c>
      <c r="F12" s="63">
        <v>12</v>
      </c>
      <c r="G12" s="61">
        <f t="shared" si="2"/>
        <v>5100</v>
      </c>
      <c r="H12" s="66">
        <v>425</v>
      </c>
      <c r="I12" s="67">
        <f>F12/$F$7</f>
        <v>0.23076923076923078</v>
      </c>
    </row>
    <row r="13" spans="1:16" ht="18" customHeight="1" x14ac:dyDescent="0.25">
      <c r="A13" s="25" t="s">
        <v>35</v>
      </c>
      <c r="B13" s="14">
        <f t="shared" si="0"/>
        <v>6</v>
      </c>
      <c r="C13" s="9">
        <f t="shared" si="1"/>
        <v>1200</v>
      </c>
      <c r="D13" s="39">
        <v>200</v>
      </c>
      <c r="E13" s="41">
        <v>0.15</v>
      </c>
      <c r="F13" s="64">
        <v>6</v>
      </c>
      <c r="G13" s="60">
        <f t="shared" si="2"/>
        <v>1032</v>
      </c>
      <c r="H13" s="66">
        <v>172</v>
      </c>
      <c r="I13" s="67">
        <f>F13/$F$7</f>
        <v>0.11538461538461539</v>
      </c>
    </row>
    <row r="14" spans="1:16" ht="18" customHeight="1" x14ac:dyDescent="0.25">
      <c r="A14" s="24" t="s">
        <v>37</v>
      </c>
      <c r="B14" s="13">
        <f t="shared" si="0"/>
        <v>6</v>
      </c>
      <c r="C14" s="10">
        <f t="shared" si="1"/>
        <v>1200</v>
      </c>
      <c r="D14" s="40">
        <v>200</v>
      </c>
      <c r="E14" s="42">
        <v>0.15</v>
      </c>
      <c r="F14" s="63">
        <v>12</v>
      </c>
      <c r="G14" s="61">
        <f t="shared" si="2"/>
        <v>2400</v>
      </c>
      <c r="H14" s="66">
        <v>200</v>
      </c>
      <c r="I14" s="67">
        <f>F14/$F$7</f>
        <v>0.23076923076923078</v>
      </c>
    </row>
    <row r="15" spans="1:16" ht="18" customHeight="1" x14ac:dyDescent="0.25">
      <c r="A15" s="25" t="s">
        <v>38</v>
      </c>
      <c r="B15" s="14">
        <f t="shared" si="0"/>
        <v>4</v>
      </c>
      <c r="C15" s="9">
        <f t="shared" si="1"/>
        <v>960</v>
      </c>
      <c r="D15" s="39">
        <v>240</v>
      </c>
      <c r="E15" s="41">
        <v>0.1</v>
      </c>
      <c r="F15" s="64">
        <v>10</v>
      </c>
      <c r="G15" s="60">
        <f t="shared" si="2"/>
        <v>2430</v>
      </c>
      <c r="H15" s="66">
        <v>243</v>
      </c>
      <c r="I15" s="67">
        <f>F15/$F$7</f>
        <v>0.19230769230769232</v>
      </c>
    </row>
    <row r="16" spans="1:16" ht="18" customHeight="1" x14ac:dyDescent="0.25">
      <c r="A16" s="24" t="s">
        <v>5</v>
      </c>
      <c r="B16" s="13">
        <f t="shared" si="0"/>
        <v>0</v>
      </c>
      <c r="C16" s="10">
        <f t="shared" si="1"/>
        <v>0</v>
      </c>
      <c r="D16" s="40">
        <v>0</v>
      </c>
      <c r="E16" s="42">
        <v>0</v>
      </c>
      <c r="F16" s="63">
        <v>0</v>
      </c>
      <c r="G16" s="61">
        <f t="shared" si="2"/>
        <v>0</v>
      </c>
      <c r="H16" s="66">
        <v>0</v>
      </c>
      <c r="I16" s="67">
        <f>F16/$F$7</f>
        <v>0</v>
      </c>
      <c r="P16" s="47">
        <v>2016</v>
      </c>
    </row>
    <row r="17" spans="1:16" ht="18" customHeight="1" x14ac:dyDescent="0.25">
      <c r="A17" s="25" t="s">
        <v>6</v>
      </c>
      <c r="B17" s="14">
        <f t="shared" si="0"/>
        <v>0</v>
      </c>
      <c r="C17" s="9">
        <f t="shared" si="1"/>
        <v>0</v>
      </c>
      <c r="D17" s="39">
        <v>0</v>
      </c>
      <c r="E17" s="41">
        <v>0</v>
      </c>
      <c r="F17" s="64">
        <v>0</v>
      </c>
      <c r="G17" s="60">
        <f t="shared" si="2"/>
        <v>0</v>
      </c>
      <c r="H17" s="66">
        <v>0</v>
      </c>
      <c r="I17" s="67">
        <f>F17/$F$7</f>
        <v>0</v>
      </c>
      <c r="P17" s="47">
        <v>2017</v>
      </c>
    </row>
    <row r="18" spans="1:16" ht="18" customHeight="1" x14ac:dyDescent="0.25">
      <c r="A18" s="24" t="s">
        <v>7</v>
      </c>
      <c r="B18" s="13">
        <f t="shared" si="0"/>
        <v>0</v>
      </c>
      <c r="C18" s="10">
        <f t="shared" si="1"/>
        <v>0</v>
      </c>
      <c r="D18" s="40">
        <v>0</v>
      </c>
      <c r="E18" s="42">
        <v>0</v>
      </c>
      <c r="F18" s="63">
        <v>0</v>
      </c>
      <c r="G18" s="61">
        <f t="shared" si="2"/>
        <v>0</v>
      </c>
      <c r="H18" s="66">
        <v>0</v>
      </c>
      <c r="I18" s="67">
        <f>F18/$F$7</f>
        <v>0</v>
      </c>
      <c r="P18" s="47">
        <v>2018</v>
      </c>
    </row>
    <row r="19" spans="1:16" ht="18" customHeight="1" x14ac:dyDescent="0.25">
      <c r="A19" s="6" t="s">
        <v>8</v>
      </c>
      <c r="B19" s="38">
        <f>+E19*B9</f>
        <v>10.5</v>
      </c>
      <c r="C19" s="9">
        <f t="shared" si="1"/>
        <v>6562.5</v>
      </c>
      <c r="D19" s="39">
        <v>625</v>
      </c>
      <c r="E19" s="41">
        <v>0.35</v>
      </c>
      <c r="F19" s="65">
        <v>14</v>
      </c>
      <c r="G19" s="60">
        <f t="shared" si="2"/>
        <v>8904</v>
      </c>
      <c r="H19" s="66">
        <v>636</v>
      </c>
      <c r="I19" s="67">
        <f>F19/$F$9</f>
        <v>0.42424242424242425</v>
      </c>
      <c r="P19" s="47">
        <v>2019</v>
      </c>
    </row>
    <row r="20" spans="1:16" ht="18" customHeight="1" x14ac:dyDescent="0.25">
      <c r="A20" t="s">
        <v>9</v>
      </c>
      <c r="B20" s="13">
        <f>+E20*B9</f>
        <v>1.5</v>
      </c>
      <c r="C20" s="10">
        <f t="shared" si="1"/>
        <v>487.5</v>
      </c>
      <c r="D20" s="40">
        <v>325</v>
      </c>
      <c r="E20" s="42">
        <v>0.05</v>
      </c>
      <c r="F20" s="63">
        <v>0</v>
      </c>
      <c r="G20" s="61">
        <f t="shared" si="2"/>
        <v>0</v>
      </c>
      <c r="H20" s="66">
        <v>0</v>
      </c>
      <c r="I20" s="67">
        <f t="shared" ref="I20:I21" si="3">F20/$F$9</f>
        <v>0</v>
      </c>
      <c r="P20" s="47">
        <v>2020</v>
      </c>
    </row>
    <row r="21" spans="1:16" ht="18" customHeight="1" thickBot="1" x14ac:dyDescent="0.3">
      <c r="A21" s="6" t="s">
        <v>10</v>
      </c>
      <c r="B21" s="14">
        <f>+E21*B9</f>
        <v>1.5</v>
      </c>
      <c r="C21" s="9">
        <f t="shared" si="1"/>
        <v>487.5</v>
      </c>
      <c r="D21" s="39">
        <v>325</v>
      </c>
      <c r="E21" s="43">
        <v>0.05</v>
      </c>
      <c r="F21" s="64">
        <v>0</v>
      </c>
      <c r="G21" s="60">
        <f t="shared" si="2"/>
        <v>0</v>
      </c>
      <c r="H21" s="66">
        <v>0</v>
      </c>
      <c r="I21" s="67">
        <f t="shared" si="3"/>
        <v>0</v>
      </c>
      <c r="P21" s="47">
        <v>2021</v>
      </c>
    </row>
    <row r="22" spans="1:16" ht="18" customHeight="1" thickTop="1" x14ac:dyDescent="0.25">
      <c r="A22" s="27" t="s">
        <v>11</v>
      </c>
      <c r="B22" s="28">
        <f>SUM(B10:B21)</f>
        <v>65.5</v>
      </c>
      <c r="C22" s="27"/>
      <c r="D22" s="27"/>
      <c r="E22" s="27"/>
      <c r="F22" s="68">
        <f>SUM(F10:F21)</f>
        <v>80</v>
      </c>
      <c r="G22" s="68"/>
      <c r="H22" s="56"/>
      <c r="I22" s="56"/>
      <c r="P22" s="47">
        <v>2022</v>
      </c>
    </row>
    <row r="23" spans="1:16" ht="18" customHeight="1" x14ac:dyDescent="0.25">
      <c r="A23" s="29" t="s">
        <v>12</v>
      </c>
      <c r="B23" s="30">
        <f>+B22/B7</f>
        <v>1.6375</v>
      </c>
      <c r="C23" s="29"/>
      <c r="D23" s="29"/>
      <c r="E23" s="29"/>
      <c r="F23" s="69">
        <f>+F22/F7</f>
        <v>1.5384615384615385</v>
      </c>
      <c r="G23" s="69"/>
      <c r="H23" s="56"/>
      <c r="I23" s="56"/>
      <c r="P23" s="47">
        <v>2023</v>
      </c>
    </row>
    <row r="24" spans="1:16" ht="18" customHeight="1" x14ac:dyDescent="0.25">
      <c r="A24" s="31" t="s">
        <v>1</v>
      </c>
      <c r="B24" s="32">
        <f>+SUM(E10:E21)</f>
        <v>1.75</v>
      </c>
      <c r="C24" s="31"/>
      <c r="D24" s="31"/>
      <c r="E24" s="31"/>
      <c r="F24" s="70">
        <f>+SUM(I10:I21)</f>
        <v>1.6934731934731937</v>
      </c>
      <c r="G24" s="70"/>
      <c r="H24" s="56"/>
      <c r="I24" s="56"/>
      <c r="P24" s="47">
        <v>2024</v>
      </c>
    </row>
    <row r="25" spans="1:16" ht="3.75" customHeight="1" x14ac:dyDescent="0.25">
      <c r="F25" s="71"/>
      <c r="G25" s="71"/>
      <c r="P25" s="47">
        <v>2025</v>
      </c>
    </row>
    <row r="26" spans="1:16" x14ac:dyDescent="0.25">
      <c r="A26" s="33" t="s">
        <v>23</v>
      </c>
      <c r="B26" s="34">
        <f>C9/C$28</f>
        <v>0.14535587964533164</v>
      </c>
      <c r="C26" s="35">
        <f>C9</f>
        <v>7500</v>
      </c>
      <c r="D26" s="33"/>
      <c r="E26" s="33"/>
      <c r="F26" s="72">
        <f>G9/G$28</f>
        <v>0.14308839683182054</v>
      </c>
      <c r="G26" s="73">
        <f>G9</f>
        <v>7425</v>
      </c>
      <c r="H26" s="56"/>
      <c r="I26" s="56"/>
      <c r="P26" s="47">
        <v>2026</v>
      </c>
    </row>
    <row r="27" spans="1:16" x14ac:dyDescent="0.25">
      <c r="A27" s="33" t="s">
        <v>24</v>
      </c>
      <c r="B27" s="34">
        <f>SUM(C27)/C28</f>
        <v>0.8546441203546683</v>
      </c>
      <c r="C27" s="35">
        <f>SUM(C10:C21)</f>
        <v>44097.5</v>
      </c>
      <c r="D27" s="33"/>
      <c r="E27" s="33"/>
      <c r="F27" s="72">
        <f>SUM(G27)/G28</f>
        <v>0.85691160316817949</v>
      </c>
      <c r="G27" s="74">
        <f>SUM(G10:G21)</f>
        <v>44466</v>
      </c>
      <c r="H27" s="56"/>
      <c r="I27" s="56"/>
      <c r="P27" s="47">
        <v>2027</v>
      </c>
    </row>
    <row r="28" spans="1:16" x14ac:dyDescent="0.25">
      <c r="A28" s="33" t="s">
        <v>25</v>
      </c>
      <c r="B28" s="36">
        <f>SUM(B26:B27)</f>
        <v>1</v>
      </c>
      <c r="C28" s="35">
        <f>SUM(C9:C21)</f>
        <v>51597.5</v>
      </c>
      <c r="D28" s="33"/>
      <c r="E28" s="33"/>
      <c r="F28" s="72">
        <f>SUM(F26:F27)</f>
        <v>1</v>
      </c>
      <c r="G28" s="74">
        <f>SUM(G9:G21)</f>
        <v>51891</v>
      </c>
      <c r="H28" s="56"/>
      <c r="I28" s="56"/>
    </row>
    <row r="29" spans="1:16" x14ac:dyDescent="0.25">
      <c r="A29" s="33" t="s">
        <v>26</v>
      </c>
      <c r="B29" s="37"/>
      <c r="C29" s="35">
        <f>C28/GoalUnits</f>
        <v>1289.9375</v>
      </c>
      <c r="D29" s="33"/>
      <c r="E29" s="33"/>
      <c r="F29" s="68"/>
      <c r="G29" s="75">
        <f>G28/F7</f>
        <v>997.90384615384619</v>
      </c>
      <c r="H29" s="56"/>
      <c r="I29" s="56"/>
    </row>
  </sheetData>
  <sheetProtection algorithmName="SHA-512" hashValue="cq2m5+oeVtSejlNtx0KiElDqZDlYn6pwjuXkD3F6oWG2zHEubSAIx/cz0T7gQEqOkWmwvfUO/hvuvllpXumoOA==" saltValue="clmkIl00avtLhAa0Ne3RFQ==" spinCount="100000" sheet="1" objects="1" scenarios="1" selectLockedCells="1"/>
  <mergeCells count="4">
    <mergeCell ref="F6:I6"/>
    <mergeCell ref="B6:E6"/>
    <mergeCell ref="B3:C3"/>
    <mergeCell ref="B4:C4"/>
  </mergeCells>
  <dataValidations disablePrompts="1" count="1">
    <dataValidation type="list" allowBlank="1" showInputMessage="1" showErrorMessage="1" sqref="A2" xr:uid="{00000000-0002-0000-0000-000000000000}">
      <formula1>P16:P27</formula1>
    </dataValidation>
  </dataValidations>
  <pageMargins left="0.7" right="0.7" top="0.39212962962962999" bottom="0.5" header="0.3" footer="0.3"/>
  <pageSetup scale="27" orientation="landscape" r:id="rId1"/>
  <headerFooter>
    <oddFooter>&amp;R&amp;G</oddFooter>
  </headerFooter>
  <rowBreaks count="1" manualBreakCount="1">
    <brk id="29" max="4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3"/>
  <sheetViews>
    <sheetView showGridLines="0" workbookViewId="0">
      <selection activeCell="C20" sqref="C20"/>
    </sheetView>
  </sheetViews>
  <sheetFormatPr defaultRowHeight="12.75" x14ac:dyDescent="0.2"/>
  <cols>
    <col min="1" max="1" width="2.28515625" style="17" customWidth="1"/>
    <col min="2" max="6" width="9.140625" style="17"/>
    <col min="7" max="7" width="10.28515625" style="17" customWidth="1"/>
    <col min="8" max="8" width="12.28515625" style="17" customWidth="1"/>
    <col min="9" max="256" width="9.140625" style="17"/>
    <col min="257" max="257" width="2.28515625" style="17" customWidth="1"/>
    <col min="258" max="262" width="9.140625" style="17"/>
    <col min="263" max="263" width="10.28515625" style="17" customWidth="1"/>
    <col min="264" max="264" width="12.28515625" style="17" customWidth="1"/>
    <col min="265" max="512" width="9.140625" style="17"/>
    <col min="513" max="513" width="2.28515625" style="17" customWidth="1"/>
    <col min="514" max="518" width="9.140625" style="17"/>
    <col min="519" max="519" width="10.28515625" style="17" customWidth="1"/>
    <col min="520" max="520" width="12.28515625" style="17" customWidth="1"/>
    <col min="521" max="768" width="9.140625" style="17"/>
    <col min="769" max="769" width="2.28515625" style="17" customWidth="1"/>
    <col min="770" max="774" width="9.140625" style="17"/>
    <col min="775" max="775" width="10.28515625" style="17" customWidth="1"/>
    <col min="776" max="776" width="12.28515625" style="17" customWidth="1"/>
    <col min="777" max="1024" width="9.140625" style="17"/>
    <col min="1025" max="1025" width="2.28515625" style="17" customWidth="1"/>
    <col min="1026" max="1030" width="9.140625" style="17"/>
    <col min="1031" max="1031" width="10.28515625" style="17" customWidth="1"/>
    <col min="1032" max="1032" width="12.28515625" style="17" customWidth="1"/>
    <col min="1033" max="1280" width="9.140625" style="17"/>
    <col min="1281" max="1281" width="2.28515625" style="17" customWidth="1"/>
    <col min="1282" max="1286" width="9.140625" style="17"/>
    <col min="1287" max="1287" width="10.28515625" style="17" customWidth="1"/>
    <col min="1288" max="1288" width="12.28515625" style="17" customWidth="1"/>
    <col min="1289" max="1536" width="9.140625" style="17"/>
    <col min="1537" max="1537" width="2.28515625" style="17" customWidth="1"/>
    <col min="1538" max="1542" width="9.140625" style="17"/>
    <col min="1543" max="1543" width="10.28515625" style="17" customWidth="1"/>
    <col min="1544" max="1544" width="12.28515625" style="17" customWidth="1"/>
    <col min="1545" max="1792" width="9.140625" style="17"/>
    <col min="1793" max="1793" width="2.28515625" style="17" customWidth="1"/>
    <col min="1794" max="1798" width="9.140625" style="17"/>
    <col min="1799" max="1799" width="10.28515625" style="17" customWidth="1"/>
    <col min="1800" max="1800" width="12.28515625" style="17" customWidth="1"/>
    <col min="1801" max="2048" width="9.140625" style="17"/>
    <col min="2049" max="2049" width="2.28515625" style="17" customWidth="1"/>
    <col min="2050" max="2054" width="9.140625" style="17"/>
    <col min="2055" max="2055" width="10.28515625" style="17" customWidth="1"/>
    <col min="2056" max="2056" width="12.28515625" style="17" customWidth="1"/>
    <col min="2057" max="2304" width="9.140625" style="17"/>
    <col min="2305" max="2305" width="2.28515625" style="17" customWidth="1"/>
    <col min="2306" max="2310" width="9.140625" style="17"/>
    <col min="2311" max="2311" width="10.28515625" style="17" customWidth="1"/>
    <col min="2312" max="2312" width="12.28515625" style="17" customWidth="1"/>
    <col min="2313" max="2560" width="9.140625" style="17"/>
    <col min="2561" max="2561" width="2.28515625" style="17" customWidth="1"/>
    <col min="2562" max="2566" width="9.140625" style="17"/>
    <col min="2567" max="2567" width="10.28515625" style="17" customWidth="1"/>
    <col min="2568" max="2568" width="12.28515625" style="17" customWidth="1"/>
    <col min="2569" max="2816" width="9.140625" style="17"/>
    <col min="2817" max="2817" width="2.28515625" style="17" customWidth="1"/>
    <col min="2818" max="2822" width="9.140625" style="17"/>
    <col min="2823" max="2823" width="10.28515625" style="17" customWidth="1"/>
    <col min="2824" max="2824" width="12.28515625" style="17" customWidth="1"/>
    <col min="2825" max="3072" width="9.140625" style="17"/>
    <col min="3073" max="3073" width="2.28515625" style="17" customWidth="1"/>
    <col min="3074" max="3078" width="9.140625" style="17"/>
    <col min="3079" max="3079" width="10.28515625" style="17" customWidth="1"/>
    <col min="3080" max="3080" width="12.28515625" style="17" customWidth="1"/>
    <col min="3081" max="3328" width="9.140625" style="17"/>
    <col min="3329" max="3329" width="2.28515625" style="17" customWidth="1"/>
    <col min="3330" max="3334" width="9.140625" style="17"/>
    <col min="3335" max="3335" width="10.28515625" style="17" customWidth="1"/>
    <col min="3336" max="3336" width="12.28515625" style="17" customWidth="1"/>
    <col min="3337" max="3584" width="9.140625" style="17"/>
    <col min="3585" max="3585" width="2.28515625" style="17" customWidth="1"/>
    <col min="3586" max="3590" width="9.140625" style="17"/>
    <col min="3591" max="3591" width="10.28515625" style="17" customWidth="1"/>
    <col min="3592" max="3592" width="12.28515625" style="17" customWidth="1"/>
    <col min="3593" max="3840" width="9.140625" style="17"/>
    <col min="3841" max="3841" width="2.28515625" style="17" customWidth="1"/>
    <col min="3842" max="3846" width="9.140625" style="17"/>
    <col min="3847" max="3847" width="10.28515625" style="17" customWidth="1"/>
    <col min="3848" max="3848" width="12.28515625" style="17" customWidth="1"/>
    <col min="3849" max="4096" width="9.140625" style="17"/>
    <col min="4097" max="4097" width="2.28515625" style="17" customWidth="1"/>
    <col min="4098" max="4102" width="9.140625" style="17"/>
    <col min="4103" max="4103" width="10.28515625" style="17" customWidth="1"/>
    <col min="4104" max="4104" width="12.28515625" style="17" customWidth="1"/>
    <col min="4105" max="4352" width="9.140625" style="17"/>
    <col min="4353" max="4353" width="2.28515625" style="17" customWidth="1"/>
    <col min="4354" max="4358" width="9.140625" style="17"/>
    <col min="4359" max="4359" width="10.28515625" style="17" customWidth="1"/>
    <col min="4360" max="4360" width="12.28515625" style="17" customWidth="1"/>
    <col min="4361" max="4608" width="9.140625" style="17"/>
    <col min="4609" max="4609" width="2.28515625" style="17" customWidth="1"/>
    <col min="4610" max="4614" width="9.140625" style="17"/>
    <col min="4615" max="4615" width="10.28515625" style="17" customWidth="1"/>
    <col min="4616" max="4616" width="12.28515625" style="17" customWidth="1"/>
    <col min="4617" max="4864" width="9.140625" style="17"/>
    <col min="4865" max="4865" width="2.28515625" style="17" customWidth="1"/>
    <col min="4866" max="4870" width="9.140625" style="17"/>
    <col min="4871" max="4871" width="10.28515625" style="17" customWidth="1"/>
    <col min="4872" max="4872" width="12.28515625" style="17" customWidth="1"/>
    <col min="4873" max="5120" width="9.140625" style="17"/>
    <col min="5121" max="5121" width="2.28515625" style="17" customWidth="1"/>
    <col min="5122" max="5126" width="9.140625" style="17"/>
    <col min="5127" max="5127" width="10.28515625" style="17" customWidth="1"/>
    <col min="5128" max="5128" width="12.28515625" style="17" customWidth="1"/>
    <col min="5129" max="5376" width="9.140625" style="17"/>
    <col min="5377" max="5377" width="2.28515625" style="17" customWidth="1"/>
    <col min="5378" max="5382" width="9.140625" style="17"/>
    <col min="5383" max="5383" width="10.28515625" style="17" customWidth="1"/>
    <col min="5384" max="5384" width="12.28515625" style="17" customWidth="1"/>
    <col min="5385" max="5632" width="9.140625" style="17"/>
    <col min="5633" max="5633" width="2.28515625" style="17" customWidth="1"/>
    <col min="5634" max="5638" width="9.140625" style="17"/>
    <col min="5639" max="5639" width="10.28515625" style="17" customWidth="1"/>
    <col min="5640" max="5640" width="12.28515625" style="17" customWidth="1"/>
    <col min="5641" max="5888" width="9.140625" style="17"/>
    <col min="5889" max="5889" width="2.28515625" style="17" customWidth="1"/>
    <col min="5890" max="5894" width="9.140625" style="17"/>
    <col min="5895" max="5895" width="10.28515625" style="17" customWidth="1"/>
    <col min="5896" max="5896" width="12.28515625" style="17" customWidth="1"/>
    <col min="5897" max="6144" width="9.140625" style="17"/>
    <col min="6145" max="6145" width="2.28515625" style="17" customWidth="1"/>
    <col min="6146" max="6150" width="9.140625" style="17"/>
    <col min="6151" max="6151" width="10.28515625" style="17" customWidth="1"/>
    <col min="6152" max="6152" width="12.28515625" style="17" customWidth="1"/>
    <col min="6153" max="6400" width="9.140625" style="17"/>
    <col min="6401" max="6401" width="2.28515625" style="17" customWidth="1"/>
    <col min="6402" max="6406" width="9.140625" style="17"/>
    <col min="6407" max="6407" width="10.28515625" style="17" customWidth="1"/>
    <col min="6408" max="6408" width="12.28515625" style="17" customWidth="1"/>
    <col min="6409" max="6656" width="9.140625" style="17"/>
    <col min="6657" max="6657" width="2.28515625" style="17" customWidth="1"/>
    <col min="6658" max="6662" width="9.140625" style="17"/>
    <col min="6663" max="6663" width="10.28515625" style="17" customWidth="1"/>
    <col min="6664" max="6664" width="12.28515625" style="17" customWidth="1"/>
    <col min="6665" max="6912" width="9.140625" style="17"/>
    <col min="6913" max="6913" width="2.28515625" style="17" customWidth="1"/>
    <col min="6914" max="6918" width="9.140625" style="17"/>
    <col min="6919" max="6919" width="10.28515625" style="17" customWidth="1"/>
    <col min="6920" max="6920" width="12.28515625" style="17" customWidth="1"/>
    <col min="6921" max="7168" width="9.140625" style="17"/>
    <col min="7169" max="7169" width="2.28515625" style="17" customWidth="1"/>
    <col min="7170" max="7174" width="9.140625" style="17"/>
    <col min="7175" max="7175" width="10.28515625" style="17" customWidth="1"/>
    <col min="7176" max="7176" width="12.28515625" style="17" customWidth="1"/>
    <col min="7177" max="7424" width="9.140625" style="17"/>
    <col min="7425" max="7425" width="2.28515625" style="17" customWidth="1"/>
    <col min="7426" max="7430" width="9.140625" style="17"/>
    <col min="7431" max="7431" width="10.28515625" style="17" customWidth="1"/>
    <col min="7432" max="7432" width="12.28515625" style="17" customWidth="1"/>
    <col min="7433" max="7680" width="9.140625" style="17"/>
    <col min="7681" max="7681" width="2.28515625" style="17" customWidth="1"/>
    <col min="7682" max="7686" width="9.140625" style="17"/>
    <col min="7687" max="7687" width="10.28515625" style="17" customWidth="1"/>
    <col min="7688" max="7688" width="12.28515625" style="17" customWidth="1"/>
    <col min="7689" max="7936" width="9.140625" style="17"/>
    <col min="7937" max="7937" width="2.28515625" style="17" customWidth="1"/>
    <col min="7938" max="7942" width="9.140625" style="17"/>
    <col min="7943" max="7943" width="10.28515625" style="17" customWidth="1"/>
    <col min="7944" max="7944" width="12.28515625" style="17" customWidth="1"/>
    <col min="7945" max="8192" width="9.140625" style="17"/>
    <col min="8193" max="8193" width="2.28515625" style="17" customWidth="1"/>
    <col min="8194" max="8198" width="9.140625" style="17"/>
    <col min="8199" max="8199" width="10.28515625" style="17" customWidth="1"/>
    <col min="8200" max="8200" width="12.28515625" style="17" customWidth="1"/>
    <col min="8201" max="8448" width="9.140625" style="17"/>
    <col min="8449" max="8449" width="2.28515625" style="17" customWidth="1"/>
    <col min="8450" max="8454" width="9.140625" style="17"/>
    <col min="8455" max="8455" width="10.28515625" style="17" customWidth="1"/>
    <col min="8456" max="8456" width="12.28515625" style="17" customWidth="1"/>
    <col min="8457" max="8704" width="9.140625" style="17"/>
    <col min="8705" max="8705" width="2.28515625" style="17" customWidth="1"/>
    <col min="8706" max="8710" width="9.140625" style="17"/>
    <col min="8711" max="8711" width="10.28515625" style="17" customWidth="1"/>
    <col min="8712" max="8712" width="12.28515625" style="17" customWidth="1"/>
    <col min="8713" max="8960" width="9.140625" style="17"/>
    <col min="8961" max="8961" width="2.28515625" style="17" customWidth="1"/>
    <col min="8962" max="8966" width="9.140625" style="17"/>
    <col min="8967" max="8967" width="10.28515625" style="17" customWidth="1"/>
    <col min="8968" max="8968" width="12.28515625" style="17" customWidth="1"/>
    <col min="8969" max="9216" width="9.140625" style="17"/>
    <col min="9217" max="9217" width="2.28515625" style="17" customWidth="1"/>
    <col min="9218" max="9222" width="9.140625" style="17"/>
    <col min="9223" max="9223" width="10.28515625" style="17" customWidth="1"/>
    <col min="9224" max="9224" width="12.28515625" style="17" customWidth="1"/>
    <col min="9225" max="9472" width="9.140625" style="17"/>
    <col min="9473" max="9473" width="2.28515625" style="17" customWidth="1"/>
    <col min="9474" max="9478" width="9.140625" style="17"/>
    <col min="9479" max="9479" width="10.28515625" style="17" customWidth="1"/>
    <col min="9480" max="9480" width="12.28515625" style="17" customWidth="1"/>
    <col min="9481" max="9728" width="9.140625" style="17"/>
    <col min="9729" max="9729" width="2.28515625" style="17" customWidth="1"/>
    <col min="9730" max="9734" width="9.140625" style="17"/>
    <col min="9735" max="9735" width="10.28515625" style="17" customWidth="1"/>
    <col min="9736" max="9736" width="12.28515625" style="17" customWidth="1"/>
    <col min="9737" max="9984" width="9.140625" style="17"/>
    <col min="9985" max="9985" width="2.28515625" style="17" customWidth="1"/>
    <col min="9986" max="9990" width="9.140625" style="17"/>
    <col min="9991" max="9991" width="10.28515625" style="17" customWidth="1"/>
    <col min="9992" max="9992" width="12.28515625" style="17" customWidth="1"/>
    <col min="9993" max="10240" width="9.140625" style="17"/>
    <col min="10241" max="10241" width="2.28515625" style="17" customWidth="1"/>
    <col min="10242" max="10246" width="9.140625" style="17"/>
    <col min="10247" max="10247" width="10.28515625" style="17" customWidth="1"/>
    <col min="10248" max="10248" width="12.28515625" style="17" customWidth="1"/>
    <col min="10249" max="10496" width="9.140625" style="17"/>
    <col min="10497" max="10497" width="2.28515625" style="17" customWidth="1"/>
    <col min="10498" max="10502" width="9.140625" style="17"/>
    <col min="10503" max="10503" width="10.28515625" style="17" customWidth="1"/>
    <col min="10504" max="10504" width="12.28515625" style="17" customWidth="1"/>
    <col min="10505" max="10752" width="9.140625" style="17"/>
    <col min="10753" max="10753" width="2.28515625" style="17" customWidth="1"/>
    <col min="10754" max="10758" width="9.140625" style="17"/>
    <col min="10759" max="10759" width="10.28515625" style="17" customWidth="1"/>
    <col min="10760" max="10760" width="12.28515625" style="17" customWidth="1"/>
    <col min="10761" max="11008" width="9.140625" style="17"/>
    <col min="11009" max="11009" width="2.28515625" style="17" customWidth="1"/>
    <col min="11010" max="11014" width="9.140625" style="17"/>
    <col min="11015" max="11015" width="10.28515625" style="17" customWidth="1"/>
    <col min="11016" max="11016" width="12.28515625" style="17" customWidth="1"/>
    <col min="11017" max="11264" width="9.140625" style="17"/>
    <col min="11265" max="11265" width="2.28515625" style="17" customWidth="1"/>
    <col min="11266" max="11270" width="9.140625" style="17"/>
    <col min="11271" max="11271" width="10.28515625" style="17" customWidth="1"/>
    <col min="11272" max="11272" width="12.28515625" style="17" customWidth="1"/>
    <col min="11273" max="11520" width="9.140625" style="17"/>
    <col min="11521" max="11521" width="2.28515625" style="17" customWidth="1"/>
    <col min="11522" max="11526" width="9.140625" style="17"/>
    <col min="11527" max="11527" width="10.28515625" style="17" customWidth="1"/>
    <col min="11528" max="11528" width="12.28515625" style="17" customWidth="1"/>
    <col min="11529" max="11776" width="9.140625" style="17"/>
    <col min="11777" max="11777" width="2.28515625" style="17" customWidth="1"/>
    <col min="11778" max="11782" width="9.140625" style="17"/>
    <col min="11783" max="11783" width="10.28515625" style="17" customWidth="1"/>
    <col min="11784" max="11784" width="12.28515625" style="17" customWidth="1"/>
    <col min="11785" max="12032" width="9.140625" style="17"/>
    <col min="12033" max="12033" width="2.28515625" style="17" customWidth="1"/>
    <col min="12034" max="12038" width="9.140625" style="17"/>
    <col min="12039" max="12039" width="10.28515625" style="17" customWidth="1"/>
    <col min="12040" max="12040" width="12.28515625" style="17" customWidth="1"/>
    <col min="12041" max="12288" width="9.140625" style="17"/>
    <col min="12289" max="12289" width="2.28515625" style="17" customWidth="1"/>
    <col min="12290" max="12294" width="9.140625" style="17"/>
    <col min="12295" max="12295" width="10.28515625" style="17" customWidth="1"/>
    <col min="12296" max="12296" width="12.28515625" style="17" customWidth="1"/>
    <col min="12297" max="12544" width="9.140625" style="17"/>
    <col min="12545" max="12545" width="2.28515625" style="17" customWidth="1"/>
    <col min="12546" max="12550" width="9.140625" style="17"/>
    <col min="12551" max="12551" width="10.28515625" style="17" customWidth="1"/>
    <col min="12552" max="12552" width="12.28515625" style="17" customWidth="1"/>
    <col min="12553" max="12800" width="9.140625" style="17"/>
    <col min="12801" max="12801" width="2.28515625" style="17" customWidth="1"/>
    <col min="12802" max="12806" width="9.140625" style="17"/>
    <col min="12807" max="12807" width="10.28515625" style="17" customWidth="1"/>
    <col min="12808" max="12808" width="12.28515625" style="17" customWidth="1"/>
    <col min="12809" max="13056" width="9.140625" style="17"/>
    <col min="13057" max="13057" width="2.28515625" style="17" customWidth="1"/>
    <col min="13058" max="13062" width="9.140625" style="17"/>
    <col min="13063" max="13063" width="10.28515625" style="17" customWidth="1"/>
    <col min="13064" max="13064" width="12.28515625" style="17" customWidth="1"/>
    <col min="13065" max="13312" width="9.140625" style="17"/>
    <col min="13313" max="13313" width="2.28515625" style="17" customWidth="1"/>
    <col min="13314" max="13318" width="9.140625" style="17"/>
    <col min="13319" max="13319" width="10.28515625" style="17" customWidth="1"/>
    <col min="13320" max="13320" width="12.28515625" style="17" customWidth="1"/>
    <col min="13321" max="13568" width="9.140625" style="17"/>
    <col min="13569" max="13569" width="2.28515625" style="17" customWidth="1"/>
    <col min="13570" max="13574" width="9.140625" style="17"/>
    <col min="13575" max="13575" width="10.28515625" style="17" customWidth="1"/>
    <col min="13576" max="13576" width="12.28515625" style="17" customWidth="1"/>
    <col min="13577" max="13824" width="9.140625" style="17"/>
    <col min="13825" max="13825" width="2.28515625" style="17" customWidth="1"/>
    <col min="13826" max="13830" width="9.140625" style="17"/>
    <col min="13831" max="13831" width="10.28515625" style="17" customWidth="1"/>
    <col min="13832" max="13832" width="12.28515625" style="17" customWidth="1"/>
    <col min="13833" max="14080" width="9.140625" style="17"/>
    <col min="14081" max="14081" width="2.28515625" style="17" customWidth="1"/>
    <col min="14082" max="14086" width="9.140625" style="17"/>
    <col min="14087" max="14087" width="10.28515625" style="17" customWidth="1"/>
    <col min="14088" max="14088" width="12.28515625" style="17" customWidth="1"/>
    <col min="14089" max="14336" width="9.140625" style="17"/>
    <col min="14337" max="14337" width="2.28515625" style="17" customWidth="1"/>
    <col min="14338" max="14342" width="9.140625" style="17"/>
    <col min="14343" max="14343" width="10.28515625" style="17" customWidth="1"/>
    <col min="14344" max="14344" width="12.28515625" style="17" customWidth="1"/>
    <col min="14345" max="14592" width="9.140625" style="17"/>
    <col min="14593" max="14593" width="2.28515625" style="17" customWidth="1"/>
    <col min="14594" max="14598" width="9.140625" style="17"/>
    <col min="14599" max="14599" width="10.28515625" style="17" customWidth="1"/>
    <col min="14600" max="14600" width="12.28515625" style="17" customWidth="1"/>
    <col min="14601" max="14848" width="9.140625" style="17"/>
    <col min="14849" max="14849" width="2.28515625" style="17" customWidth="1"/>
    <col min="14850" max="14854" width="9.140625" style="17"/>
    <col min="14855" max="14855" width="10.28515625" style="17" customWidth="1"/>
    <col min="14856" max="14856" width="12.28515625" style="17" customWidth="1"/>
    <col min="14857" max="15104" width="9.140625" style="17"/>
    <col min="15105" max="15105" width="2.28515625" style="17" customWidth="1"/>
    <col min="15106" max="15110" width="9.140625" style="17"/>
    <col min="15111" max="15111" width="10.28515625" style="17" customWidth="1"/>
    <col min="15112" max="15112" width="12.28515625" style="17" customWidth="1"/>
    <col min="15113" max="15360" width="9.140625" style="17"/>
    <col min="15361" max="15361" width="2.28515625" style="17" customWidth="1"/>
    <col min="15362" max="15366" width="9.140625" style="17"/>
    <col min="15367" max="15367" width="10.28515625" style="17" customWidth="1"/>
    <col min="15368" max="15368" width="12.28515625" style="17" customWidth="1"/>
    <col min="15369" max="15616" width="9.140625" style="17"/>
    <col min="15617" max="15617" width="2.28515625" style="17" customWidth="1"/>
    <col min="15618" max="15622" width="9.140625" style="17"/>
    <col min="15623" max="15623" width="10.28515625" style="17" customWidth="1"/>
    <col min="15624" max="15624" width="12.28515625" style="17" customWidth="1"/>
    <col min="15625" max="15872" width="9.140625" style="17"/>
    <col min="15873" max="15873" width="2.28515625" style="17" customWidth="1"/>
    <col min="15874" max="15878" width="9.140625" style="17"/>
    <col min="15879" max="15879" width="10.28515625" style="17" customWidth="1"/>
    <col min="15880" max="15880" width="12.28515625" style="17" customWidth="1"/>
    <col min="15881" max="16128" width="9.140625" style="17"/>
    <col min="16129" max="16129" width="2.28515625" style="17" customWidth="1"/>
    <col min="16130" max="16134" width="9.140625" style="17"/>
    <col min="16135" max="16135" width="10.28515625" style="17" customWidth="1"/>
    <col min="16136" max="16136" width="12.28515625" style="17" customWidth="1"/>
    <col min="16137" max="16384" width="9.140625" style="17"/>
  </cols>
  <sheetData>
    <row r="1" spans="2:8" ht="13.5" thickBot="1" x14ac:dyDescent="0.25"/>
    <row r="2" spans="2:8" x14ac:dyDescent="0.2">
      <c r="B2" s="44" t="s">
        <v>20</v>
      </c>
      <c r="C2" s="45"/>
      <c r="D2" s="45"/>
      <c r="E2" s="45"/>
      <c r="F2" s="45"/>
      <c r="G2" s="45"/>
      <c r="H2" s="46"/>
    </row>
    <row r="3" spans="2:8" x14ac:dyDescent="0.2">
      <c r="B3" s="18" t="s">
        <v>27</v>
      </c>
      <c r="C3" s="17" t="s">
        <v>34</v>
      </c>
      <c r="H3" s="19"/>
    </row>
    <row r="4" spans="2:8" x14ac:dyDescent="0.2">
      <c r="B4" s="18"/>
      <c r="C4" s="17" t="s">
        <v>30</v>
      </c>
      <c r="H4" s="19"/>
    </row>
    <row r="5" spans="2:8" x14ac:dyDescent="0.2">
      <c r="B5" s="18"/>
      <c r="C5" s="17" t="s">
        <v>28</v>
      </c>
      <c r="H5" s="19"/>
    </row>
    <row r="6" spans="2:8" x14ac:dyDescent="0.2">
      <c r="B6" s="18"/>
      <c r="C6" s="17" t="s">
        <v>29</v>
      </c>
      <c r="H6" s="19"/>
    </row>
    <row r="7" spans="2:8" x14ac:dyDescent="0.2">
      <c r="B7" s="18"/>
      <c r="C7" s="17" t="s">
        <v>21</v>
      </c>
      <c r="H7" s="19"/>
    </row>
    <row r="8" spans="2:8" x14ac:dyDescent="0.2">
      <c r="B8" s="18"/>
      <c r="C8" s="17" t="s">
        <v>33</v>
      </c>
      <c r="H8" s="19"/>
    </row>
    <row r="9" spans="2:8" x14ac:dyDescent="0.2">
      <c r="B9" s="18"/>
      <c r="C9" s="17" t="s">
        <v>31</v>
      </c>
      <c r="H9" s="19"/>
    </row>
    <row r="10" spans="2:8" ht="13.5" thickBot="1" x14ac:dyDescent="0.25">
      <c r="B10" s="20"/>
      <c r="C10" s="21" t="s">
        <v>32</v>
      </c>
      <c r="D10" s="21"/>
      <c r="E10" s="21"/>
      <c r="F10" s="21"/>
      <c r="G10" s="21"/>
      <c r="H10" s="22"/>
    </row>
    <row r="13" spans="2:8" x14ac:dyDescent="0.2">
      <c r="B13" s="49"/>
      <c r="C13" s="50"/>
      <c r="D13" s="50"/>
      <c r="E13" s="50"/>
      <c r="F13" s="50"/>
      <c r="G13" s="50"/>
      <c r="H13" s="50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Progress Goals</vt:lpstr>
      <vt:lpstr>Instructions</vt:lpstr>
      <vt:lpstr>GoalUnits</vt:lpstr>
      <vt:lpstr>'Progress Goals'!Print_Area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 City Finance;Reahard &amp; Associates</dc:creator>
  <cp:lastModifiedBy>Janet Crabtree</cp:lastModifiedBy>
  <cp:lastPrinted>2023-12-11T22:15:09Z</cp:lastPrinted>
  <dcterms:created xsi:type="dcterms:W3CDTF">2013-01-22T15:39:55Z</dcterms:created>
  <dcterms:modified xsi:type="dcterms:W3CDTF">2023-12-11T22:15:39Z</dcterms:modified>
</cp:coreProperties>
</file>